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552"/>
  </bookViews>
  <sheets>
    <sheet name="ENERO 2025" sheetId="1" r:id="rId1"/>
  </sheets>
  <definedNames>
    <definedName name="_xlnm._FilterDatabase" localSheetId="0" hidden="1">'ENERO 2025'!$A$4:$L$29</definedName>
  </definedNames>
  <calcPr calcId="145621"/>
</workbook>
</file>

<file path=xl/calcChain.xml><?xml version="1.0" encoding="utf-8"?>
<calcChain xmlns="http://schemas.openxmlformats.org/spreadsheetml/2006/main">
  <c r="C41" i="1" l="1"/>
  <c r="C40" i="1"/>
  <c r="C39" i="1"/>
  <c r="C35" i="1"/>
  <c r="B39" i="1"/>
  <c r="B41" i="1"/>
  <c r="B40" i="1"/>
  <c r="B35" i="1"/>
  <c r="J4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K4" i="1"/>
  <c r="I14" i="1"/>
  <c r="I4" i="1" s="1"/>
  <c r="G14" i="1" l="1"/>
  <c r="G5" i="1"/>
  <c r="H5" i="1" s="1"/>
  <c r="H6" i="1" s="1"/>
  <c r="H7" i="1" s="1"/>
  <c r="H8" i="1" s="1"/>
  <c r="H9" i="1" s="1"/>
  <c r="H10" i="1" s="1"/>
  <c r="H11" i="1" s="1"/>
  <c r="H12" i="1" s="1"/>
  <c r="H13" i="1" s="1"/>
  <c r="H14" i="1" l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C34" i="1"/>
  <c r="G4" i="1"/>
  <c r="C33" i="1" s="1"/>
  <c r="B34" i="1"/>
</calcChain>
</file>

<file path=xl/comments1.xml><?xml version="1.0" encoding="utf-8"?>
<comments xmlns="http://schemas.openxmlformats.org/spreadsheetml/2006/main">
  <authors>
    <author>VICTOR FERNANDEZ</author>
  </authors>
  <commentList>
    <comment ref="C34" authorId="0">
      <text>
        <r>
          <rPr>
            <b/>
            <sz val="9"/>
            <color indexed="81"/>
            <rFont val="Tahoma"/>
            <family val="2"/>
          </rPr>
          <t>GANANCIAS DIVIDIDO PARA LAS PERDIDAS EN VALOR ABSOLUTO. SI ES QUE ESTE VALOR ES MAYOR A 1 EL SISTEMA SALIO RENTABLE ESTE MES</t>
        </r>
      </text>
    </comment>
  </commentList>
</comments>
</file>

<file path=xl/sharedStrings.xml><?xml version="1.0" encoding="utf-8"?>
<sst xmlns="http://schemas.openxmlformats.org/spreadsheetml/2006/main" count="136" uniqueCount="64">
  <si>
    <t>CAPITAL INICIAL</t>
  </si>
  <si>
    <t>SWAP</t>
  </si>
  <si>
    <t>COMISION</t>
  </si>
  <si>
    <t>NRO TRADES</t>
  </si>
  <si>
    <t>DIVISA/ACTIVO</t>
  </si>
  <si>
    <t>ESTRATEGIA</t>
  </si>
  <si>
    <t>FECHA</t>
  </si>
  <si>
    <t>DURACIÓN</t>
  </si>
  <si>
    <t>%G/P</t>
  </si>
  <si>
    <t>COMENTARIOS</t>
  </si>
  <si>
    <t>XAUUSD</t>
  </si>
  <si>
    <t>ÉLITE-GOLD-INTRADAY</t>
  </si>
  <si>
    <t>18 min</t>
  </si>
  <si>
    <t>EURUSD</t>
  </si>
  <si>
    <t>ÉLITE-EURUSD-INTRADAY</t>
  </si>
  <si>
    <t>1h27</t>
  </si>
  <si>
    <t>38 min</t>
  </si>
  <si>
    <t>57 min</t>
  </si>
  <si>
    <t>35 min</t>
  </si>
  <si>
    <t>3h21</t>
  </si>
  <si>
    <t>30min</t>
  </si>
  <si>
    <t>26min</t>
  </si>
  <si>
    <t>1h28</t>
  </si>
  <si>
    <t>11h44</t>
  </si>
  <si>
    <t>1h03</t>
  </si>
  <si>
    <t>34min</t>
  </si>
  <si>
    <t>31min</t>
  </si>
  <si>
    <t>26 min</t>
  </si>
  <si>
    <t>1h19</t>
  </si>
  <si>
    <t>1h57</t>
  </si>
  <si>
    <t>1h45</t>
  </si>
  <si>
    <t>1h49</t>
  </si>
  <si>
    <t>1h17</t>
  </si>
  <si>
    <t>1H14</t>
  </si>
  <si>
    <t>1h31</t>
  </si>
  <si>
    <t>1h20</t>
  </si>
  <si>
    <t>1h08</t>
  </si>
  <si>
    <t>1h33</t>
  </si>
  <si>
    <t>1h47</t>
  </si>
  <si>
    <t>DIA/SEMANA</t>
  </si>
  <si>
    <t>JUEVES</t>
  </si>
  <si>
    <t>VIERNES</t>
  </si>
  <si>
    <t>LUNES</t>
  </si>
  <si>
    <t>MARTES</t>
  </si>
  <si>
    <t>MIERCOLES</t>
  </si>
  <si>
    <t>%G/P TOTAL</t>
  </si>
  <si>
    <t>RECORRIO SL A BE</t>
  </si>
  <si>
    <t>RECORRIO SL A 1%</t>
  </si>
  <si>
    <t>EL MES DE ENERO EL SISTEMA REPORTO LOS SIGUIENTES DATOS ESTADÍSTICOS</t>
  </si>
  <si>
    <t>%BENEFICIO</t>
  </si>
  <si>
    <t>PROFIT FACTOR</t>
  </si>
  <si>
    <t>Nro OPERACIONES</t>
  </si>
  <si>
    <t>TRADES GANADORES</t>
  </si>
  <si>
    <t>TRADES PERDORES</t>
  </si>
  <si>
    <t>% NO RENTABLE</t>
  </si>
  <si>
    <t>Nro MAX PERDIDAS CONSEC</t>
  </si>
  <si>
    <t>Nro MAX GANADAS CONSEC</t>
  </si>
  <si>
    <t>Nro PROM GANADAS CONSEC</t>
  </si>
  <si>
    <t>Nro PROM PERDIDAS CONSEC</t>
  </si>
  <si>
    <t>BITACORA SISTEMA ELITE TRADING INTEGRAL</t>
  </si>
  <si>
    <t>TRADES BE (BREAK - EVEN)</t>
  </si>
  <si>
    <t>% BE (BREAK - EVEN)</t>
  </si>
  <si>
    <t>% RENTABLE (EFECTIVIDAD)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</si>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</sst>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$&quot;* #,##0.00_ ;_ &quot;$&quot;* \-#,##0.00_ ;_ &quot;$&quot;* &quot;-&quot;??_ ;_ @_ "/>
    <numFmt numFmtId="166" formatCode="d\ mmm\ yy"/>
    <numFmt numFmtId="174" formatCode="0.0000%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sz val="9"/>
      <color theme="1"/>
      <name val="Calibri"/>
    </font>
    <font>
      <b/>
      <sz val="9"/>
      <color rgb="FFFF0000"/>
      <name val="Calibri"/>
    </font>
    <font>
      <b/>
      <sz val="9"/>
      <color theme="1"/>
      <name val="Calibri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u/>
      <sz val="9"/>
      <color theme="1"/>
      <name val="Calibri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10" fontId="3" fillId="0" borderId="9" xfId="0" applyNumberFormat="1" applyFont="1" applyBorder="1" applyAlignment="1">
      <alignment horizontal="center" vertical="center"/>
    </xf>
    <xf numFmtId="17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7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4" fontId="3" fillId="0" borderId="9" xfId="0" applyNumberFormat="1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0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7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left" vertical="center"/>
    </xf>
    <xf numFmtId="164" fontId="4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0" fontId="3" fillId="0" borderId="21" xfId="0" applyNumberFormat="1" applyFont="1" applyBorder="1" applyAlignment="1">
      <alignment horizontal="center" vertical="center"/>
    </xf>
    <xf numFmtId="10" fontId="5" fillId="3" borderId="13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0" fontId="1" fillId="0" borderId="5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0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0" xfId="0" applyBorder="1" applyAlignment="1"/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ACUMULADO ENERO 2025</c:v>
          </c:tx>
          <c:xVal>
            <c:numRef>
              <c:f>'ENERO 2025'!$E$5:$E$29</c:f>
              <c:numCache>
                <c:formatCode>d\ mmm\ yy</c:formatCode>
                <c:ptCount val="25"/>
                <c:pt idx="0">
                  <c:v>45659</c:v>
                </c:pt>
                <c:pt idx="1">
                  <c:v>45660</c:v>
                </c:pt>
                <c:pt idx="2">
                  <c:v>45660</c:v>
                </c:pt>
                <c:pt idx="3">
                  <c:v>45663</c:v>
                </c:pt>
                <c:pt idx="4">
                  <c:v>45663</c:v>
                </c:pt>
                <c:pt idx="5">
                  <c:v>45664</c:v>
                </c:pt>
                <c:pt idx="6">
                  <c:v>45664</c:v>
                </c:pt>
                <c:pt idx="7">
                  <c:v>45666</c:v>
                </c:pt>
                <c:pt idx="8">
                  <c:v>45666</c:v>
                </c:pt>
                <c:pt idx="9">
                  <c:v>45670</c:v>
                </c:pt>
                <c:pt idx="10">
                  <c:v>45671</c:v>
                </c:pt>
                <c:pt idx="11">
                  <c:v>45671</c:v>
                </c:pt>
                <c:pt idx="12">
                  <c:v>45673</c:v>
                </c:pt>
                <c:pt idx="13">
                  <c:v>45674</c:v>
                </c:pt>
                <c:pt idx="14">
                  <c:v>45677</c:v>
                </c:pt>
                <c:pt idx="15">
                  <c:v>45678</c:v>
                </c:pt>
                <c:pt idx="16">
                  <c:v>45679</c:v>
                </c:pt>
                <c:pt idx="17">
                  <c:v>45680</c:v>
                </c:pt>
                <c:pt idx="18">
                  <c:v>45680</c:v>
                </c:pt>
                <c:pt idx="19">
                  <c:v>45681</c:v>
                </c:pt>
                <c:pt idx="20">
                  <c:v>45684</c:v>
                </c:pt>
                <c:pt idx="21">
                  <c:v>45685</c:v>
                </c:pt>
                <c:pt idx="22">
                  <c:v>45686</c:v>
                </c:pt>
                <c:pt idx="23">
                  <c:v>45687</c:v>
                </c:pt>
                <c:pt idx="24">
                  <c:v>45688</c:v>
                </c:pt>
              </c:numCache>
            </c:numRef>
          </c:xVal>
          <c:yVal>
            <c:numRef>
              <c:f>'ENERO 2025'!$H$5:$H$29</c:f>
              <c:numCache>
                <c:formatCode>0.00%</c:formatCode>
                <c:ptCount val="25"/>
                <c:pt idx="0">
                  <c:v>-1.0570399999999999E-2</c:v>
                </c:pt>
                <c:pt idx="1">
                  <c:v>1.0006000000000003E-2</c:v>
                </c:pt>
                <c:pt idx="2">
                  <c:v>2.8754000000000002E-2</c:v>
                </c:pt>
                <c:pt idx="3">
                  <c:v>5.05472E-2</c:v>
                </c:pt>
                <c:pt idx="4">
                  <c:v>3.92628E-2</c:v>
                </c:pt>
                <c:pt idx="5">
                  <c:v>3.9025200000000003E-2</c:v>
                </c:pt>
                <c:pt idx="6">
                  <c:v>5.8429200000000001E-2</c:v>
                </c:pt>
                <c:pt idx="7">
                  <c:v>4.7370000000000002E-2</c:v>
                </c:pt>
                <c:pt idx="8">
                  <c:v>3.5212400000000005E-2</c:v>
                </c:pt>
                <c:pt idx="9">
                  <c:v>3.5396000000000004E-2</c:v>
                </c:pt>
                <c:pt idx="10">
                  <c:v>3.48416E-2</c:v>
                </c:pt>
                <c:pt idx="11">
                  <c:v>3.45016E-2</c:v>
                </c:pt>
                <c:pt idx="12">
                  <c:v>2.2783999999999999E-2</c:v>
                </c:pt>
                <c:pt idx="13">
                  <c:v>1.2379599999999999E-2</c:v>
                </c:pt>
                <c:pt idx="14">
                  <c:v>3.7639999999999896E-4</c:v>
                </c:pt>
                <c:pt idx="15">
                  <c:v>2.1847200000000001E-2</c:v>
                </c:pt>
                <c:pt idx="16">
                  <c:v>4.3015200000000003E-2</c:v>
                </c:pt>
                <c:pt idx="17">
                  <c:v>3.2004000000000005E-2</c:v>
                </c:pt>
                <c:pt idx="18">
                  <c:v>3.1633600000000005E-2</c:v>
                </c:pt>
                <c:pt idx="19">
                  <c:v>3.1556400000000005E-2</c:v>
                </c:pt>
                <c:pt idx="20">
                  <c:v>5.2635200000000007E-2</c:v>
                </c:pt>
                <c:pt idx="21">
                  <c:v>7.2186400000000012E-2</c:v>
                </c:pt>
                <c:pt idx="22">
                  <c:v>6.2115200000000009E-2</c:v>
                </c:pt>
                <c:pt idx="23">
                  <c:v>7.1822800000000006E-2</c:v>
                </c:pt>
                <c:pt idx="24">
                  <c:v>7.0718800000000012E-2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561088"/>
        <c:axId val="165044992"/>
      </c:scatterChart>
      <c:valAx>
        <c:axId val="207561088"/>
        <c:scaling>
          <c:orientation val="minMax"/>
        </c:scaling>
        <c:delete val="0"/>
        <c:axPos val="b"/>
        <c:numFmt formatCode="d\ mmm\ yy" sourceLinked="1"/>
        <c:majorTickMark val="out"/>
        <c:minorTickMark val="none"/>
        <c:tickLblPos val="nextTo"/>
        <c:crossAx val="165044992"/>
        <c:crosses val="autoZero"/>
        <c:crossBetween val="midCat"/>
      </c:valAx>
      <c:valAx>
        <c:axId val="1650449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75610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449580</xdr:colOff>
      <xdr:row>31</xdr:row>
      <xdr:rowOff>99060</xdr:rowOff>
    </xdr:from>
    <xdr:to>
      <xdr:col>13</xdr:col>
      <xdr:colOff>381000</xdr:colOff>
      <xdr:row>55</xdr:row>
      <xdr:rowOff>144780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N40" sqref="N40"/>
    </sheetView>
  </sheetViews>
  <sheetFormatPr baseColWidth="10" defaultRowHeight="14.4"/>
  <cols>
    <col min="1" max="1" width="15.33203125" customWidth="1"/>
    <col min="2" max="2" width="12.88671875" customWidth="1"/>
    <col min="3" max="3" width="17.88671875" bestFit="1" customWidth="1"/>
    <col min="4" max="4" width="11.5546875" style="4"/>
    <col min="10" max="10" width="10.6640625" bestFit="1" customWidth="1"/>
    <col min="11" max="11" width="13.5546875" customWidth="1"/>
    <col min="12" max="12" width="32.21875" style="4" bestFit="1" customWidth="1"/>
  </cols>
  <sheetData>
    <row r="1" spans="1:12" ht="15" thickBot="1">
      <c r="A1" s="59" t="s">
        <v>59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2"/>
    </row>
    <row r="2" spans="1:12" ht="15" hidden="1" thickBot="1">
      <c r="A2" s="1"/>
      <c r="B2" s="42" t="s">
        <v>0</v>
      </c>
      <c r="C2" s="43">
        <v>25000</v>
      </c>
      <c r="D2" s="44"/>
      <c r="E2" s="45"/>
      <c r="F2" s="45"/>
      <c r="G2" s="45"/>
      <c r="H2" s="45"/>
      <c r="I2" s="45"/>
      <c r="J2" s="45"/>
      <c r="K2" s="46"/>
      <c r="L2" s="2"/>
    </row>
    <row r="3" spans="1:12" ht="15" thickBot="1">
      <c r="A3" s="1"/>
      <c r="B3" s="1"/>
      <c r="C3" s="1"/>
      <c r="D3" s="3"/>
      <c r="E3" s="1"/>
      <c r="F3" s="1"/>
      <c r="G3" s="39" t="s">
        <v>45</v>
      </c>
      <c r="H3" s="67" t="s">
        <v>63</v>
      </c>
      <c r="I3" s="40" t="s">
        <v>1</v>
      </c>
      <c r="J3" s="40" t="s">
        <v>2</v>
      </c>
      <c r="K3" s="41" t="s">
        <v>8</v>
      </c>
      <c r="L3" s="3"/>
    </row>
    <row r="4" spans="1:12" ht="15" thickBot="1">
      <c r="A4" s="33" t="s">
        <v>3</v>
      </c>
      <c r="B4" s="34" t="s">
        <v>4</v>
      </c>
      <c r="C4" s="34" t="s">
        <v>5</v>
      </c>
      <c r="D4" s="35" t="s">
        <v>39</v>
      </c>
      <c r="E4" s="34" t="s">
        <v>6</v>
      </c>
      <c r="F4" s="34" t="s">
        <v>7</v>
      </c>
      <c r="G4" s="48">
        <f>SUM(G5:G29)</f>
        <v>7.0718800000000012E-2</v>
      </c>
      <c r="H4" s="68"/>
      <c r="I4" s="36">
        <f>SUM(I5:I29)</f>
        <v>2.1800000000000001E-4</v>
      </c>
      <c r="J4" s="36">
        <f>SUM(J5:J29)</f>
        <v>-3.7280000000000004E-3</v>
      </c>
      <c r="K4" s="36">
        <f>SUM(K5:K29)</f>
        <v>7.4228800000000011E-2</v>
      </c>
      <c r="L4" s="37" t="s">
        <v>9</v>
      </c>
    </row>
    <row r="5" spans="1:12">
      <c r="A5" s="23">
        <v>1</v>
      </c>
      <c r="B5" s="24" t="s">
        <v>10</v>
      </c>
      <c r="C5" s="25" t="s">
        <v>11</v>
      </c>
      <c r="D5" s="26" t="s">
        <v>40</v>
      </c>
      <c r="E5" s="27">
        <v>45659</v>
      </c>
      <c r="F5" s="24" t="s">
        <v>12</v>
      </c>
      <c r="G5" s="28">
        <f>I5+J5+K5</f>
        <v>-1.0570399999999999E-2</v>
      </c>
      <c r="H5" s="28">
        <f>G5</f>
        <v>-1.0570399999999999E-2</v>
      </c>
      <c r="I5" s="29">
        <v>0</v>
      </c>
      <c r="J5" s="29">
        <v>-4.2400000000000001E-5</v>
      </c>
      <c r="K5" s="28">
        <v>-1.0527999999999999E-2</v>
      </c>
      <c r="L5" s="30"/>
    </row>
    <row r="6" spans="1:12">
      <c r="A6" s="13">
        <v>2</v>
      </c>
      <c r="B6" s="5" t="s">
        <v>13</v>
      </c>
      <c r="C6" s="6" t="s">
        <v>14</v>
      </c>
      <c r="D6" s="7" t="s">
        <v>41</v>
      </c>
      <c r="E6" s="8">
        <v>45660</v>
      </c>
      <c r="F6" s="5" t="s">
        <v>15</v>
      </c>
      <c r="G6" s="9">
        <f t="shared" ref="G6:G29" si="0">I6+J6+K6</f>
        <v>2.0576400000000002E-2</v>
      </c>
      <c r="H6" s="9">
        <f>H5+G6</f>
        <v>1.0006000000000003E-2</v>
      </c>
      <c r="I6" s="22">
        <v>0</v>
      </c>
      <c r="J6" s="22">
        <v>-3.4719999999999998E-4</v>
      </c>
      <c r="K6" s="32">
        <v>2.0923600000000001E-2</v>
      </c>
      <c r="L6" s="14"/>
    </row>
    <row r="7" spans="1:12">
      <c r="A7" s="13">
        <v>3</v>
      </c>
      <c r="B7" s="5" t="s">
        <v>10</v>
      </c>
      <c r="C7" s="6" t="s">
        <v>11</v>
      </c>
      <c r="D7" s="7" t="s">
        <v>41</v>
      </c>
      <c r="E7" s="8">
        <v>45660</v>
      </c>
      <c r="F7" s="5" t="s">
        <v>16</v>
      </c>
      <c r="G7" s="9">
        <f t="shared" si="0"/>
        <v>1.8748000000000001E-2</v>
      </c>
      <c r="H7" s="9">
        <f t="shared" ref="H7:H29" si="1">H6+G7</f>
        <v>2.8754000000000002E-2</v>
      </c>
      <c r="I7" s="22">
        <v>0</v>
      </c>
      <c r="J7" s="22">
        <v>-5.5199999999999993E-5</v>
      </c>
      <c r="K7" s="32">
        <v>1.8803199999999999E-2</v>
      </c>
      <c r="L7" s="14"/>
    </row>
    <row r="8" spans="1:12">
      <c r="A8" s="13">
        <v>4</v>
      </c>
      <c r="B8" s="5" t="s">
        <v>13</v>
      </c>
      <c r="C8" s="6" t="s">
        <v>14</v>
      </c>
      <c r="D8" s="7" t="s">
        <v>42</v>
      </c>
      <c r="E8" s="8">
        <v>45663</v>
      </c>
      <c r="F8" s="5" t="s">
        <v>17</v>
      </c>
      <c r="G8" s="9">
        <f t="shared" si="0"/>
        <v>2.1793199999999995E-2</v>
      </c>
      <c r="H8" s="9">
        <f t="shared" si="1"/>
        <v>5.05472E-2</v>
      </c>
      <c r="I8" s="22">
        <v>0</v>
      </c>
      <c r="J8" s="22">
        <v>-3.0879999999999997E-4</v>
      </c>
      <c r="K8" s="32">
        <v>2.2101999999999997E-2</v>
      </c>
      <c r="L8" s="14"/>
    </row>
    <row r="9" spans="1:12">
      <c r="A9" s="13">
        <v>5</v>
      </c>
      <c r="B9" s="5" t="s">
        <v>10</v>
      </c>
      <c r="C9" s="6" t="s">
        <v>11</v>
      </c>
      <c r="D9" s="7" t="s">
        <v>42</v>
      </c>
      <c r="E9" s="8">
        <v>45663</v>
      </c>
      <c r="F9" s="5" t="s">
        <v>18</v>
      </c>
      <c r="G9" s="9">
        <f t="shared" si="0"/>
        <v>-1.12844E-2</v>
      </c>
      <c r="H9" s="9">
        <f t="shared" si="1"/>
        <v>3.92628E-2</v>
      </c>
      <c r="I9" s="22">
        <v>0</v>
      </c>
      <c r="J9" s="22">
        <v>-3.7999999999999995E-5</v>
      </c>
      <c r="K9" s="32">
        <v>-1.12464E-2</v>
      </c>
      <c r="L9" s="14"/>
    </row>
    <row r="10" spans="1:12">
      <c r="A10" s="13">
        <v>6</v>
      </c>
      <c r="B10" s="5" t="s">
        <v>13</v>
      </c>
      <c r="C10" s="6" t="s">
        <v>14</v>
      </c>
      <c r="D10" s="7" t="s">
        <v>43</v>
      </c>
      <c r="E10" s="8">
        <v>45664</v>
      </c>
      <c r="F10" s="5" t="s">
        <v>19</v>
      </c>
      <c r="G10" s="9">
        <f t="shared" si="0"/>
        <v>-2.3760000000000003E-4</v>
      </c>
      <c r="H10" s="9">
        <f t="shared" si="1"/>
        <v>3.9025200000000003E-2</v>
      </c>
      <c r="I10" s="22">
        <v>0</v>
      </c>
      <c r="J10" s="22">
        <v>-2.3760000000000003E-4</v>
      </c>
      <c r="K10" s="32">
        <v>0</v>
      </c>
      <c r="L10" s="49" t="s">
        <v>46</v>
      </c>
    </row>
    <row r="11" spans="1:12">
      <c r="A11" s="13">
        <v>7</v>
      </c>
      <c r="B11" s="5" t="s">
        <v>10</v>
      </c>
      <c r="C11" s="6" t="s">
        <v>11</v>
      </c>
      <c r="D11" s="7" t="s">
        <v>43</v>
      </c>
      <c r="E11" s="8">
        <v>45664</v>
      </c>
      <c r="F11" s="5" t="s">
        <v>20</v>
      </c>
      <c r="G11" s="9">
        <f t="shared" si="0"/>
        <v>1.9404000000000001E-2</v>
      </c>
      <c r="H11" s="9">
        <f t="shared" si="1"/>
        <v>5.8429200000000001E-2</v>
      </c>
      <c r="I11" s="22">
        <v>0</v>
      </c>
      <c r="J11" s="22">
        <v>-5.7599999999999997E-5</v>
      </c>
      <c r="K11" s="32">
        <v>1.9461600000000003E-2</v>
      </c>
      <c r="L11" s="14"/>
    </row>
    <row r="12" spans="1:12">
      <c r="A12" s="13">
        <v>8</v>
      </c>
      <c r="B12" s="5" t="s">
        <v>13</v>
      </c>
      <c r="C12" s="6" t="s">
        <v>14</v>
      </c>
      <c r="D12" s="7" t="s">
        <v>40</v>
      </c>
      <c r="E12" s="8">
        <v>45666</v>
      </c>
      <c r="F12" s="5" t="s">
        <v>21</v>
      </c>
      <c r="G12" s="9">
        <f t="shared" si="0"/>
        <v>-1.10592E-2</v>
      </c>
      <c r="H12" s="9">
        <f t="shared" si="1"/>
        <v>4.7370000000000002E-2</v>
      </c>
      <c r="I12" s="22">
        <v>0</v>
      </c>
      <c r="J12" s="22">
        <v>-2.5920000000000001E-4</v>
      </c>
      <c r="K12" s="32">
        <v>-1.0800000000000001E-2</v>
      </c>
      <c r="L12" s="14"/>
    </row>
    <row r="13" spans="1:12">
      <c r="A13" s="13">
        <v>9</v>
      </c>
      <c r="B13" s="5" t="s">
        <v>10</v>
      </c>
      <c r="C13" s="6" t="s">
        <v>11</v>
      </c>
      <c r="D13" s="7" t="s">
        <v>40</v>
      </c>
      <c r="E13" s="8">
        <v>45666</v>
      </c>
      <c r="F13" s="5" t="s">
        <v>22</v>
      </c>
      <c r="G13" s="9">
        <f t="shared" si="0"/>
        <v>-1.2157600000000001E-2</v>
      </c>
      <c r="H13" s="9">
        <f t="shared" si="1"/>
        <v>3.5212400000000005E-2</v>
      </c>
      <c r="I13" s="22">
        <v>0</v>
      </c>
      <c r="J13" s="22">
        <v>-5.0399999999999999E-5</v>
      </c>
      <c r="K13" s="32">
        <v>-1.21072E-2</v>
      </c>
      <c r="L13" s="14"/>
    </row>
    <row r="14" spans="1:12">
      <c r="A14" s="13">
        <v>10</v>
      </c>
      <c r="B14" s="5" t="s">
        <v>10</v>
      </c>
      <c r="C14" s="6" t="s">
        <v>11</v>
      </c>
      <c r="D14" s="7" t="s">
        <v>42</v>
      </c>
      <c r="E14" s="8">
        <v>45670</v>
      </c>
      <c r="F14" s="5" t="s">
        <v>23</v>
      </c>
      <c r="G14" s="9">
        <f t="shared" si="0"/>
        <v>1.8360000000000002E-4</v>
      </c>
      <c r="H14" s="9">
        <f t="shared" si="1"/>
        <v>3.5396000000000004E-2</v>
      </c>
      <c r="I14" s="22">
        <f>5.45/C2</f>
        <v>2.1800000000000001E-4</v>
      </c>
      <c r="J14" s="22">
        <v>-3.4400000000000003E-5</v>
      </c>
      <c r="K14" s="32">
        <v>0</v>
      </c>
      <c r="L14" s="49" t="s">
        <v>46</v>
      </c>
    </row>
    <row r="15" spans="1:12">
      <c r="A15" s="13">
        <v>11</v>
      </c>
      <c r="B15" s="5" t="s">
        <v>13</v>
      </c>
      <c r="C15" s="6" t="s">
        <v>14</v>
      </c>
      <c r="D15" s="7" t="s">
        <v>43</v>
      </c>
      <c r="E15" s="8">
        <v>45671</v>
      </c>
      <c r="F15" s="5" t="s">
        <v>24</v>
      </c>
      <c r="G15" s="9">
        <f t="shared" si="0"/>
        <v>-5.5440000000000003E-4</v>
      </c>
      <c r="H15" s="9">
        <f t="shared" si="1"/>
        <v>3.48416E-2</v>
      </c>
      <c r="I15" s="22">
        <v>0</v>
      </c>
      <c r="J15" s="22">
        <v>-2.3760000000000003E-4</v>
      </c>
      <c r="K15" s="32">
        <v>-3.168E-4</v>
      </c>
      <c r="L15" s="49" t="s">
        <v>46</v>
      </c>
    </row>
    <row r="16" spans="1:12">
      <c r="A16" s="13">
        <v>12</v>
      </c>
      <c r="B16" s="5" t="s">
        <v>10</v>
      </c>
      <c r="C16" s="6" t="s">
        <v>11</v>
      </c>
      <c r="D16" s="7" t="s">
        <v>43</v>
      </c>
      <c r="E16" s="8">
        <v>45671</v>
      </c>
      <c r="F16" s="5" t="s">
        <v>25</v>
      </c>
      <c r="G16" s="9">
        <f t="shared" si="0"/>
        <v>-3.4000000000000002E-4</v>
      </c>
      <c r="H16" s="9">
        <f t="shared" si="1"/>
        <v>3.45016E-2</v>
      </c>
      <c r="I16" s="22">
        <v>0</v>
      </c>
      <c r="J16" s="22">
        <v>-5.4400000000000001E-5</v>
      </c>
      <c r="K16" s="32">
        <v>-2.856E-4</v>
      </c>
      <c r="L16" s="49" t="s">
        <v>46</v>
      </c>
    </row>
    <row r="17" spans="1:12">
      <c r="A17" s="13">
        <v>13</v>
      </c>
      <c r="B17" s="5" t="s">
        <v>13</v>
      </c>
      <c r="C17" s="6" t="s">
        <v>14</v>
      </c>
      <c r="D17" s="7" t="s">
        <v>40</v>
      </c>
      <c r="E17" s="8">
        <v>45673</v>
      </c>
      <c r="F17" s="5" t="s">
        <v>26</v>
      </c>
      <c r="G17" s="9">
        <f t="shared" si="0"/>
        <v>-1.17176E-2</v>
      </c>
      <c r="H17" s="9">
        <f t="shared" si="1"/>
        <v>2.2783999999999999E-2</v>
      </c>
      <c r="I17" s="22">
        <v>0</v>
      </c>
      <c r="J17" s="22">
        <v>-3.6240000000000003E-4</v>
      </c>
      <c r="K17" s="32">
        <v>-1.1355199999999999E-2</v>
      </c>
      <c r="L17" s="14"/>
    </row>
    <row r="18" spans="1:12">
      <c r="A18" s="13">
        <v>14</v>
      </c>
      <c r="B18" s="5" t="s">
        <v>13</v>
      </c>
      <c r="C18" s="6" t="s">
        <v>14</v>
      </c>
      <c r="D18" s="7" t="s">
        <v>41</v>
      </c>
      <c r="E18" s="8">
        <v>45674</v>
      </c>
      <c r="F18" s="5" t="s">
        <v>27</v>
      </c>
      <c r="G18" s="9">
        <f t="shared" si="0"/>
        <v>-1.0404399999999999E-2</v>
      </c>
      <c r="H18" s="9">
        <f t="shared" si="1"/>
        <v>1.2379599999999999E-2</v>
      </c>
      <c r="I18" s="22">
        <v>0</v>
      </c>
      <c r="J18" s="22">
        <v>-3.0640000000000002E-4</v>
      </c>
      <c r="K18" s="32">
        <v>-1.0097999999999999E-2</v>
      </c>
      <c r="L18" s="14"/>
    </row>
    <row r="19" spans="1:12">
      <c r="A19" s="13">
        <v>15</v>
      </c>
      <c r="B19" s="5" t="s">
        <v>13</v>
      </c>
      <c r="C19" s="6" t="s">
        <v>14</v>
      </c>
      <c r="D19" s="7" t="s">
        <v>42</v>
      </c>
      <c r="E19" s="8">
        <v>45677</v>
      </c>
      <c r="F19" s="5" t="s">
        <v>28</v>
      </c>
      <c r="G19" s="9">
        <f t="shared" si="0"/>
        <v>-1.20032E-2</v>
      </c>
      <c r="H19" s="9">
        <f t="shared" si="1"/>
        <v>3.7639999999999896E-4</v>
      </c>
      <c r="I19" s="22">
        <v>0</v>
      </c>
      <c r="J19" s="22">
        <v>-2.9760000000000002E-4</v>
      </c>
      <c r="K19" s="32">
        <v>-1.17056E-2</v>
      </c>
      <c r="L19" s="14"/>
    </row>
    <row r="20" spans="1:12">
      <c r="A20" s="13">
        <v>16</v>
      </c>
      <c r="B20" s="5" t="s">
        <v>10</v>
      </c>
      <c r="C20" s="6" t="s">
        <v>11</v>
      </c>
      <c r="D20" s="7" t="s">
        <v>43</v>
      </c>
      <c r="E20" s="8">
        <v>45678</v>
      </c>
      <c r="F20" s="5" t="s">
        <v>29</v>
      </c>
      <c r="G20" s="9">
        <f t="shared" si="0"/>
        <v>2.1470800000000002E-2</v>
      </c>
      <c r="H20" s="9">
        <f t="shared" si="1"/>
        <v>2.1847200000000001E-2</v>
      </c>
      <c r="I20" s="22">
        <v>0</v>
      </c>
      <c r="J20" s="22">
        <v>-5.24E-5</v>
      </c>
      <c r="K20" s="32">
        <v>2.1523200000000003E-2</v>
      </c>
      <c r="L20" s="14"/>
    </row>
    <row r="21" spans="1:12">
      <c r="A21" s="13">
        <v>17</v>
      </c>
      <c r="B21" s="5" t="s">
        <v>13</v>
      </c>
      <c r="C21" s="6" t="s">
        <v>14</v>
      </c>
      <c r="D21" s="7" t="s">
        <v>44</v>
      </c>
      <c r="E21" s="8">
        <v>45679</v>
      </c>
      <c r="F21" s="5" t="s">
        <v>30</v>
      </c>
      <c r="G21" s="9">
        <f t="shared" si="0"/>
        <v>2.1168000000000003E-2</v>
      </c>
      <c r="H21" s="9">
        <f t="shared" si="1"/>
        <v>4.3015200000000003E-2</v>
      </c>
      <c r="I21" s="22">
        <v>0</v>
      </c>
      <c r="J21" s="22">
        <v>-2.52E-4</v>
      </c>
      <c r="K21" s="32">
        <v>2.1420000000000002E-2</v>
      </c>
      <c r="L21" s="14"/>
    </row>
    <row r="22" spans="1:12">
      <c r="A22" s="13">
        <v>18</v>
      </c>
      <c r="B22" s="5" t="s">
        <v>13</v>
      </c>
      <c r="C22" s="6" t="s">
        <v>14</v>
      </c>
      <c r="D22" s="7" t="s">
        <v>40</v>
      </c>
      <c r="E22" s="8">
        <v>45680</v>
      </c>
      <c r="F22" s="5" t="s">
        <v>31</v>
      </c>
      <c r="G22" s="9">
        <f t="shared" si="0"/>
        <v>-1.1011199999999999E-2</v>
      </c>
      <c r="H22" s="9">
        <f t="shared" si="1"/>
        <v>3.2004000000000005E-2</v>
      </c>
      <c r="I22" s="22">
        <v>0</v>
      </c>
      <c r="J22" s="22">
        <v>-2.9760000000000002E-4</v>
      </c>
      <c r="K22" s="32">
        <v>-1.0713599999999998E-2</v>
      </c>
      <c r="L22" s="14"/>
    </row>
    <row r="23" spans="1:12">
      <c r="A23" s="13">
        <v>19</v>
      </c>
      <c r="B23" s="5" t="s">
        <v>10</v>
      </c>
      <c r="C23" s="6" t="s">
        <v>11</v>
      </c>
      <c r="D23" s="7" t="s">
        <v>40</v>
      </c>
      <c r="E23" s="8">
        <v>45680</v>
      </c>
      <c r="F23" s="5" t="s">
        <v>32</v>
      </c>
      <c r="G23" s="9">
        <f t="shared" si="0"/>
        <v>-3.7039999999999995E-4</v>
      </c>
      <c r="H23" s="9">
        <f t="shared" si="1"/>
        <v>3.1633600000000005E-2</v>
      </c>
      <c r="I23" s="22">
        <v>0</v>
      </c>
      <c r="J23" s="22">
        <v>-3.9199999999999997E-5</v>
      </c>
      <c r="K23" s="32">
        <v>-3.3119999999999997E-4</v>
      </c>
      <c r="L23" s="49" t="s">
        <v>46</v>
      </c>
    </row>
    <row r="24" spans="1:12">
      <c r="A24" s="13">
        <v>20</v>
      </c>
      <c r="B24" s="5" t="s">
        <v>10</v>
      </c>
      <c r="C24" s="6" t="s">
        <v>11</v>
      </c>
      <c r="D24" s="7" t="s">
        <v>41</v>
      </c>
      <c r="E24" s="8">
        <v>45681</v>
      </c>
      <c r="F24" s="5" t="s">
        <v>33</v>
      </c>
      <c r="G24" s="9">
        <f t="shared" si="0"/>
        <v>-7.7200000000000006E-5</v>
      </c>
      <c r="H24" s="9">
        <f t="shared" si="1"/>
        <v>3.1556400000000005E-2</v>
      </c>
      <c r="I24" s="22">
        <v>0</v>
      </c>
      <c r="J24" s="22">
        <v>-5.6799999999999998E-5</v>
      </c>
      <c r="K24" s="32">
        <v>-2.0400000000000001E-5</v>
      </c>
      <c r="L24" s="49" t="s">
        <v>46</v>
      </c>
    </row>
    <row r="25" spans="1:12">
      <c r="A25" s="13">
        <v>21</v>
      </c>
      <c r="B25" s="5" t="s">
        <v>10</v>
      </c>
      <c r="C25" s="6" t="s">
        <v>11</v>
      </c>
      <c r="D25" s="7" t="s">
        <v>42</v>
      </c>
      <c r="E25" s="8">
        <v>45684</v>
      </c>
      <c r="F25" s="5" t="s">
        <v>34</v>
      </c>
      <c r="G25" s="9">
        <f t="shared" si="0"/>
        <v>2.1078799999999998E-2</v>
      </c>
      <c r="H25" s="9">
        <f t="shared" si="1"/>
        <v>5.2635200000000007E-2</v>
      </c>
      <c r="I25" s="22">
        <v>0</v>
      </c>
      <c r="J25" s="22">
        <v>-4.0800000000000002E-5</v>
      </c>
      <c r="K25" s="32">
        <v>2.1119599999999999E-2</v>
      </c>
      <c r="L25" s="14"/>
    </row>
    <row r="26" spans="1:12">
      <c r="A26" s="13">
        <v>22</v>
      </c>
      <c r="B26" s="10" t="s">
        <v>10</v>
      </c>
      <c r="C26" s="11" t="s">
        <v>11</v>
      </c>
      <c r="D26" s="10" t="s">
        <v>43</v>
      </c>
      <c r="E26" s="12">
        <v>45685</v>
      </c>
      <c r="F26" s="10" t="s">
        <v>35</v>
      </c>
      <c r="G26" s="9">
        <f t="shared" si="0"/>
        <v>1.9551200000000001E-2</v>
      </c>
      <c r="H26" s="9">
        <f t="shared" si="1"/>
        <v>7.2186400000000012E-2</v>
      </c>
      <c r="I26" s="22">
        <v>0</v>
      </c>
      <c r="J26" s="22">
        <v>-7.6799999999999997E-5</v>
      </c>
      <c r="K26" s="32">
        <v>1.9628E-2</v>
      </c>
      <c r="L26" s="15"/>
    </row>
    <row r="27" spans="1:12">
      <c r="A27" s="13">
        <v>23</v>
      </c>
      <c r="B27" s="5" t="s">
        <v>10</v>
      </c>
      <c r="C27" s="6" t="s">
        <v>11</v>
      </c>
      <c r="D27" s="7" t="s">
        <v>44</v>
      </c>
      <c r="E27" s="8">
        <v>45686</v>
      </c>
      <c r="F27" s="5" t="s">
        <v>36</v>
      </c>
      <c r="G27" s="9">
        <f t="shared" si="0"/>
        <v>-1.0071200000000001E-2</v>
      </c>
      <c r="H27" s="9">
        <f t="shared" si="1"/>
        <v>6.2115200000000009E-2</v>
      </c>
      <c r="I27" s="22">
        <v>0</v>
      </c>
      <c r="J27" s="22">
        <v>-6.4800000000000003E-5</v>
      </c>
      <c r="K27" s="32">
        <v>-1.00064E-2</v>
      </c>
      <c r="L27" s="14"/>
    </row>
    <row r="28" spans="1:12">
      <c r="A28" s="13">
        <v>24</v>
      </c>
      <c r="B28" s="5" t="s">
        <v>10</v>
      </c>
      <c r="C28" s="6" t="s">
        <v>11</v>
      </c>
      <c r="D28" s="7" t="s">
        <v>40</v>
      </c>
      <c r="E28" s="8">
        <v>45687</v>
      </c>
      <c r="F28" s="5" t="s">
        <v>37</v>
      </c>
      <c r="G28" s="9">
        <f t="shared" si="0"/>
        <v>9.7076000000000003E-3</v>
      </c>
      <c r="H28" s="9">
        <f t="shared" si="1"/>
        <v>7.1822800000000006E-2</v>
      </c>
      <c r="I28" s="22">
        <v>0</v>
      </c>
      <c r="J28" s="22">
        <v>-7.4400000000000006E-5</v>
      </c>
      <c r="K28" s="32">
        <v>9.7820000000000008E-3</v>
      </c>
      <c r="L28" s="49" t="s">
        <v>47</v>
      </c>
    </row>
    <row r="29" spans="1:12" ht="15" thickBot="1">
      <c r="A29" s="16">
        <v>25</v>
      </c>
      <c r="B29" s="17" t="s">
        <v>10</v>
      </c>
      <c r="C29" s="18" t="s">
        <v>11</v>
      </c>
      <c r="D29" s="19" t="s">
        <v>41</v>
      </c>
      <c r="E29" s="20">
        <v>45688</v>
      </c>
      <c r="F29" s="17" t="s">
        <v>38</v>
      </c>
      <c r="G29" s="21">
        <f t="shared" si="0"/>
        <v>-1.1040000000000002E-3</v>
      </c>
      <c r="H29" s="21">
        <f t="shared" si="1"/>
        <v>7.0718800000000012E-2</v>
      </c>
      <c r="I29" s="31">
        <v>0</v>
      </c>
      <c r="J29" s="31">
        <v>-8.4000000000000009E-5</v>
      </c>
      <c r="K29" s="47">
        <v>-1.0200000000000001E-3</v>
      </c>
      <c r="L29" s="50" t="s">
        <v>46</v>
      </c>
    </row>
    <row r="30" spans="1:12" ht="15" thickBot="1"/>
    <row r="31" spans="1:12" ht="15" thickBot="1">
      <c r="A31" s="51" t="s">
        <v>48</v>
      </c>
      <c r="B31" s="52"/>
      <c r="C31" s="52"/>
      <c r="D31" s="52"/>
      <c r="E31" s="52"/>
      <c r="F31" s="53"/>
    </row>
    <row r="32" spans="1:12" ht="15" thickBot="1"/>
    <row r="33" spans="1:12">
      <c r="A33" s="60" t="s">
        <v>49</v>
      </c>
      <c r="B33" s="61"/>
      <c r="C33" s="54">
        <f>G4</f>
        <v>7.0718800000000012E-2</v>
      </c>
    </row>
    <row r="34" spans="1:12">
      <c r="A34" s="62" t="s">
        <v>50</v>
      </c>
      <c r="B34" s="63">
        <f>ABS((G6+G7+G8+G11+G14+G20+G21+G25+G26+G28)/(G5+G9+G10+G12+G13+G15+G16+G17+G18+G19+G22+G23+G24+G27+G29))</f>
        <v>1.6868383532693363</v>
      </c>
      <c r="C34" s="55">
        <f>ABS((G6+G7+G8+G11+G14+G20+G21+G25+G26+G28)/(G5+G9+G10+G12+G13+G15+G16+G17+G18+G19+G22+G23+G24+G27+G29))</f>
        <v>1.6868383532693363</v>
      </c>
      <c r="D34" s="66"/>
      <c r="E34" s="66"/>
      <c r="F34" s="66"/>
      <c r="G34" s="66"/>
      <c r="H34" s="66"/>
      <c r="I34" s="66"/>
      <c r="J34" s="66"/>
      <c r="K34" s="66"/>
      <c r="L34" s="66"/>
    </row>
    <row r="35" spans="1:12">
      <c r="A35" s="62" t="s">
        <v>51</v>
      </c>
      <c r="B35" s="63">
        <f>B36+B37+B38</f>
        <v>25</v>
      </c>
      <c r="C35" s="56">
        <f>C36+C37+C38</f>
        <v>25</v>
      </c>
    </row>
    <row r="36" spans="1:12">
      <c r="A36" s="62" t="s">
        <v>52</v>
      </c>
      <c r="B36" s="63">
        <v>9</v>
      </c>
      <c r="C36" s="56">
        <v>9</v>
      </c>
    </row>
    <row r="37" spans="1:12">
      <c r="A37" s="62" t="s">
        <v>53</v>
      </c>
      <c r="B37" s="63">
        <v>9</v>
      </c>
      <c r="C37" s="56">
        <v>9</v>
      </c>
    </row>
    <row r="38" spans="1:12">
      <c r="A38" s="62" t="s">
        <v>60</v>
      </c>
      <c r="B38" s="63">
        <v>7</v>
      </c>
      <c r="C38" s="56">
        <v>7</v>
      </c>
    </row>
    <row r="39" spans="1:12">
      <c r="A39" s="62" t="s">
        <v>62</v>
      </c>
      <c r="B39" s="63">
        <f>B36/B35</f>
        <v>0.36</v>
      </c>
      <c r="C39" s="57">
        <f>C36/C35</f>
        <v>0.36</v>
      </c>
    </row>
    <row r="40" spans="1:12">
      <c r="A40" s="62" t="s">
        <v>54</v>
      </c>
      <c r="B40" s="63">
        <f>B37/B35</f>
        <v>0.36</v>
      </c>
      <c r="C40" s="57">
        <f>C37/C35</f>
        <v>0.36</v>
      </c>
    </row>
    <row r="41" spans="1:12">
      <c r="A41" s="62" t="s">
        <v>61</v>
      </c>
      <c r="B41" s="63">
        <f>B38/B35</f>
        <v>0.28000000000000003</v>
      </c>
      <c r="C41" s="57">
        <f>C38/C35</f>
        <v>0.28000000000000003</v>
      </c>
    </row>
    <row r="42" spans="1:12">
      <c r="A42" s="62" t="s">
        <v>56</v>
      </c>
      <c r="B42" s="63">
        <v>3</v>
      </c>
      <c r="C42" s="56">
        <v>3</v>
      </c>
    </row>
    <row r="43" spans="1:12">
      <c r="A43" s="62" t="s">
        <v>55</v>
      </c>
      <c r="B43" s="63">
        <v>3</v>
      </c>
      <c r="C43" s="56">
        <v>3</v>
      </c>
    </row>
    <row r="44" spans="1:12">
      <c r="A44" s="62" t="s">
        <v>57</v>
      </c>
      <c r="B44" s="63">
        <v>1.8</v>
      </c>
      <c r="C44" s="56">
        <v>1.8</v>
      </c>
    </row>
    <row r="45" spans="1:12" ht="15" thickBot="1">
      <c r="A45" s="64" t="s">
        <v>58</v>
      </c>
      <c r="B45" s="65">
        <v>1.5</v>
      </c>
      <c r="C45" s="58">
        <v>1.5</v>
      </c>
    </row>
  </sheetData>
  <autoFilter ref="A4:L29"/>
  <mergeCells count="16">
    <mergeCell ref="H3:H4"/>
    <mergeCell ref="A40:B40"/>
    <mergeCell ref="A41:B41"/>
    <mergeCell ref="A42:B42"/>
    <mergeCell ref="A43:B43"/>
    <mergeCell ref="A44:B44"/>
    <mergeCell ref="A45:B45"/>
    <mergeCell ref="A1:K1"/>
    <mergeCell ref="A31:F31"/>
    <mergeCell ref="A33:B33"/>
    <mergeCell ref="A34:B34"/>
    <mergeCell ref="A35:B35"/>
    <mergeCell ref="A36:B36"/>
    <mergeCell ref="A37:B37"/>
    <mergeCell ref="A38:B38"/>
    <mergeCell ref="A39:B39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FERNANDEZ</dc:creator>
  <cp:lastModifiedBy>VICTOR FERNANDEZ</cp:lastModifiedBy>
  <dcterms:created xsi:type="dcterms:W3CDTF">2025-02-03T14:59:19Z</dcterms:created>
  <dcterms:modified xsi:type="dcterms:W3CDTF">2025-02-03T16:56:03Z</dcterms:modified>
</cp:coreProperties>
</file>